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3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36" i="1" l="1"/>
  <c r="A26" i="1"/>
  <c r="B29" i="1" s="1"/>
  <c r="A25" i="1"/>
  <c r="B7" i="1"/>
  <c r="B10" i="1" s="1"/>
  <c r="C23" i="1" s="1"/>
  <c r="C31" i="1" l="1"/>
  <c r="C33" i="1" s="1"/>
  <c r="B42" i="1"/>
  <c r="A21" i="1"/>
  <c r="B21" i="1" s="1"/>
  <c r="C32" i="1"/>
  <c r="C34" i="1" l="1"/>
  <c r="C35" i="1" l="1"/>
  <c r="C37" i="1" s="1"/>
  <c r="B41" i="1"/>
  <c r="B43" i="1" s="1"/>
</calcChain>
</file>

<file path=xl/sharedStrings.xml><?xml version="1.0" encoding="utf-8"?>
<sst xmlns="http://schemas.openxmlformats.org/spreadsheetml/2006/main" count="40" uniqueCount="38">
  <si>
    <t>Fallbeispiel:</t>
  </si>
  <si>
    <t>Valora AG:</t>
  </si>
  <si>
    <t>Aktienkurs:</t>
  </si>
  <si>
    <t>Gewinn pro Aktie</t>
  </si>
  <si>
    <t>Anzahl Stückaktien</t>
  </si>
  <si>
    <t>Gewinn der AG</t>
  </si>
  <si>
    <t>Verschuldungsgrad</t>
  </si>
  <si>
    <t>Planungshorizont</t>
  </si>
  <si>
    <t>zukünftiger Gewinn</t>
  </si>
  <si>
    <t xml:space="preserve">           unendlich</t>
  </si>
  <si>
    <t>Aktionärsstruktur</t>
  </si>
  <si>
    <t>Fonds A</t>
  </si>
  <si>
    <t>Familie B</t>
  </si>
  <si>
    <t>Familie B will aus dem Unternehmen aussteigen und bietet seine</t>
  </si>
  <si>
    <t>2. Marktwert der Anteile?</t>
  </si>
  <si>
    <t>Der UW läßt sich auch nach der Formel der ewigen Rente errechnen: G/r</t>
  </si>
  <si>
    <t>Erwartete Gewinnrendite r</t>
  </si>
  <si>
    <t>Anteil</t>
  </si>
  <si>
    <t>Stückaktien:</t>
  </si>
  <si>
    <t>1. Wie hoch ist der Unternehmenswert und der Eigenkapitalwert der AG?</t>
  </si>
  <si>
    <t>Fam. B</t>
  </si>
  <si>
    <t xml:space="preserve">                                        Zinssatz p.a.</t>
  </si>
  <si>
    <t>Zinsaufwand p.a.</t>
  </si>
  <si>
    <t>Gewinn vor VK</t>
  </si>
  <si>
    <t>minus Zinsen:</t>
  </si>
  <si>
    <t>Verschuldungsgrad, Leverage und Aktienrückkauf</t>
  </si>
  <si>
    <t>Gestiegene Gew.Rend.</t>
  </si>
  <si>
    <t>ggü. vor Transaktion:</t>
  </si>
  <si>
    <t>Marktwert des Eigenkapitals?</t>
  </si>
  <si>
    <t>Gew. nach Aktienrückkauf</t>
  </si>
  <si>
    <t>bei unverändertem Gewinnbetrag.</t>
  </si>
  <si>
    <t>einem Darlehen in Höhe von:</t>
  </si>
  <si>
    <t>nach Transaktion:</t>
  </si>
  <si>
    <t>Verschuldungsgrad:</t>
  </si>
  <si>
    <t>Rendite des Gesamtkapitals =</t>
  </si>
  <si>
    <t>3. Die AG kauft die Anteile der Fam. B. für 50.000.000 € und finanziert den Kauf mit</t>
  </si>
  <si>
    <t>Stückzahl  x Kurs oder G/i</t>
  </si>
  <si>
    <t>Aktienanteile dem Unternehmen zum Rückkauf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</si>
</sst>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2" fillId="0" borderId="0" xfId="0" applyNumberFormat="1" applyFont="1"/>
    <xf numFmtId="10" fontId="2" fillId="0" borderId="0" xfId="0" applyNumberFormat="1" applyFont="1"/>
    <xf numFmtId="3" fontId="2" fillId="0" borderId="0" xfId="0" applyNumberFormat="1" applyFont="1"/>
    <xf numFmtId="44" fontId="1" fillId="0" borderId="0" xfId="0" applyNumberFormat="1" applyFont="1"/>
    <xf numFmtId="0" fontId="2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0" borderId="0" xfId="0" applyFont="1"/>
    <xf numFmtId="44" fontId="6" fillId="0" borderId="0" xfId="0" applyNumberFormat="1" applyFont="1"/>
    <xf numFmtId="44" fontId="6" fillId="2" borderId="0" xfId="0" applyNumberFormat="1" applyFont="1" applyFill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0" fillId="0" borderId="0" xfId="0" applyFill="1"/>
    <xf numFmtId="44" fontId="5" fillId="0" borderId="0" xfId="0" applyNumberFormat="1" applyFont="1"/>
    <xf numFmtId="44" fontId="5" fillId="0" borderId="1" xfId="0" applyNumberFormat="1" applyFont="1" applyBorder="1"/>
    <xf numFmtId="10" fontId="6" fillId="0" borderId="0" xfId="0" applyNumberFormat="1" applyFont="1"/>
    <xf numFmtId="44" fontId="2" fillId="2" borderId="0" xfId="0" applyNumberFormat="1" applyFont="1" applyFill="1"/>
    <xf numFmtId="0" fontId="6" fillId="2" borderId="0" xfId="0" applyFont="1" applyFill="1"/>
    <xf numFmtId="10" fontId="6" fillId="2" borderId="0" xfId="0" applyNumberFormat="1" applyFont="1" applyFill="1"/>
    <xf numFmtId="0" fontId="6" fillId="3" borderId="0" xfId="0" applyFont="1" applyFill="1"/>
    <xf numFmtId="44" fontId="6" fillId="3" borderId="0" xfId="0" applyNumberFormat="1" applyFont="1" applyFill="1"/>
    <xf numFmtId="10" fontId="2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7" zoomScale="140" zoomScaleNormal="140" workbookViewId="0">
      <pane xSplit="27495" topLeftCell="L1"/>
      <selection activeCell="G13" sqref="G13"/>
      <selection pane="topRight" activeCell="L1" sqref="L1"/>
    </sheetView>
  </sheetViews>
  <sheetFormatPr baseColWidth="10" defaultRowHeight="15" x14ac:dyDescent="0.25"/>
  <cols>
    <col min="1" max="1" width="27.85546875" customWidth="1"/>
    <col min="2" max="2" width="24.7109375" customWidth="1"/>
    <col min="3" max="3" width="32.85546875" customWidth="1"/>
  </cols>
  <sheetData>
    <row r="1" spans="1:9" ht="23.25" x14ac:dyDescent="0.35">
      <c r="A1" s="3" t="s">
        <v>0</v>
      </c>
      <c r="B1" s="1" t="s">
        <v>25</v>
      </c>
    </row>
    <row r="3" spans="1:9" x14ac:dyDescent="0.25">
      <c r="A3" s="2" t="s">
        <v>1</v>
      </c>
    </row>
    <row r="4" spans="1:9" x14ac:dyDescent="0.25">
      <c r="A4" s="1" t="s">
        <v>2</v>
      </c>
      <c r="B4" s="4">
        <v>100</v>
      </c>
    </row>
    <row r="5" spans="1:9" x14ac:dyDescent="0.25">
      <c r="A5" s="1" t="s">
        <v>3</v>
      </c>
      <c r="B5" s="4">
        <v>10</v>
      </c>
    </row>
    <row r="6" spans="1:9" x14ac:dyDescent="0.25">
      <c r="A6" s="1" t="s">
        <v>4</v>
      </c>
      <c r="B6" s="6">
        <v>1000000</v>
      </c>
    </row>
    <row r="7" spans="1:9" x14ac:dyDescent="0.25">
      <c r="A7" s="1" t="s">
        <v>5</v>
      </c>
      <c r="B7" s="4">
        <f>B5*B6</f>
        <v>10000000</v>
      </c>
    </row>
    <row r="8" spans="1:9" x14ac:dyDescent="0.25">
      <c r="A8" s="1" t="s">
        <v>6</v>
      </c>
      <c r="B8" s="6">
        <v>0</v>
      </c>
    </row>
    <row r="9" spans="1:9" x14ac:dyDescent="0.25">
      <c r="A9" s="1" t="s">
        <v>7</v>
      </c>
      <c r="B9" s="1" t="s">
        <v>9</v>
      </c>
    </row>
    <row r="10" spans="1:9" x14ac:dyDescent="0.25">
      <c r="A10" s="1" t="s">
        <v>8</v>
      </c>
      <c r="B10" s="4">
        <f>B7</f>
        <v>10000000</v>
      </c>
    </row>
    <row r="11" spans="1:9" x14ac:dyDescent="0.25">
      <c r="A11" s="1" t="s">
        <v>16</v>
      </c>
      <c r="B11" s="5">
        <v>0.1</v>
      </c>
    </row>
    <row r="12" spans="1:9" x14ac:dyDescent="0.25">
      <c r="I12" s="17"/>
    </row>
    <row r="13" spans="1:9" x14ac:dyDescent="0.25">
      <c r="A13" s="1" t="s">
        <v>10</v>
      </c>
      <c r="B13" s="1" t="s">
        <v>17</v>
      </c>
      <c r="C13" s="1" t="s">
        <v>18</v>
      </c>
    </row>
    <row r="14" spans="1:9" x14ac:dyDescent="0.25">
      <c r="A14" s="1" t="s">
        <v>11</v>
      </c>
      <c r="B14" s="5">
        <v>0.5</v>
      </c>
      <c r="C14" s="6">
        <v>500000</v>
      </c>
    </row>
    <row r="15" spans="1:9" x14ac:dyDescent="0.25">
      <c r="A15" s="1" t="s">
        <v>12</v>
      </c>
      <c r="B15" s="5">
        <v>0.5</v>
      </c>
      <c r="C15" s="6">
        <v>500000</v>
      </c>
    </row>
    <row r="17" spans="1:3" x14ac:dyDescent="0.25">
      <c r="A17" s="15" t="s">
        <v>13</v>
      </c>
      <c r="B17" s="14"/>
      <c r="C17" s="16"/>
    </row>
    <row r="18" spans="1:3" x14ac:dyDescent="0.25">
      <c r="A18" s="15" t="s">
        <v>37</v>
      </c>
      <c r="B18" s="14"/>
      <c r="C18" s="16"/>
    </row>
    <row r="20" spans="1:3" x14ac:dyDescent="0.25">
      <c r="A20" s="8" t="s">
        <v>19</v>
      </c>
      <c r="B20" s="9"/>
      <c r="C20" s="10"/>
    </row>
    <row r="21" spans="1:3" x14ac:dyDescent="0.25">
      <c r="A21" s="13">
        <f>B7/B11</f>
        <v>100000000</v>
      </c>
      <c r="B21" s="13">
        <f>A21</f>
        <v>100000000</v>
      </c>
      <c r="C21" s="10" t="s">
        <v>36</v>
      </c>
    </row>
    <row r="22" spans="1:3" x14ac:dyDescent="0.25">
      <c r="A22" s="1" t="s">
        <v>15</v>
      </c>
    </row>
    <row r="23" spans="1:3" x14ac:dyDescent="0.25">
      <c r="A23" s="1"/>
      <c r="C23" s="7">
        <f>B10/B11</f>
        <v>100000000</v>
      </c>
    </row>
    <row r="24" spans="1:3" x14ac:dyDescent="0.25">
      <c r="A24" s="1" t="s">
        <v>14</v>
      </c>
    </row>
    <row r="25" spans="1:3" x14ac:dyDescent="0.25">
      <c r="A25" s="21">
        <f>B4*B6*B14</f>
        <v>50000000</v>
      </c>
      <c r="B25" s="8" t="s">
        <v>11</v>
      </c>
    </row>
    <row r="26" spans="1:3" x14ac:dyDescent="0.25">
      <c r="A26" s="21">
        <f>B4*B6*(1-B14)</f>
        <v>50000000</v>
      </c>
      <c r="B26" s="8" t="s">
        <v>20</v>
      </c>
    </row>
    <row r="28" spans="1:3" x14ac:dyDescent="0.25">
      <c r="A28" s="24" t="s">
        <v>35</v>
      </c>
      <c r="B28" s="24"/>
      <c r="C28" s="16"/>
    </row>
    <row r="29" spans="1:3" x14ac:dyDescent="0.25">
      <c r="A29" s="24" t="s">
        <v>31</v>
      </c>
      <c r="B29" s="25">
        <f>A26</f>
        <v>50000000</v>
      </c>
      <c r="C29" s="15" t="s">
        <v>21</v>
      </c>
    </row>
    <row r="30" spans="1:3" x14ac:dyDescent="0.25">
      <c r="C30" s="26">
        <v>0.04</v>
      </c>
    </row>
    <row r="31" spans="1:3" x14ac:dyDescent="0.25">
      <c r="B31" s="1" t="s">
        <v>22</v>
      </c>
      <c r="C31" s="18">
        <f>B29*C30</f>
        <v>2000000</v>
      </c>
    </row>
    <row r="32" spans="1:3" x14ac:dyDescent="0.25">
      <c r="B32" s="1" t="s">
        <v>23</v>
      </c>
      <c r="C32" s="18">
        <f>B7</f>
        <v>10000000</v>
      </c>
    </row>
    <row r="33" spans="1:3" x14ac:dyDescent="0.25">
      <c r="B33" s="1" t="s">
        <v>24</v>
      </c>
      <c r="C33" s="19">
        <f>C31</f>
        <v>2000000</v>
      </c>
    </row>
    <row r="34" spans="1:3" x14ac:dyDescent="0.25">
      <c r="B34" s="1" t="s">
        <v>29</v>
      </c>
      <c r="C34" s="12">
        <f>C32-C33</f>
        <v>8000000</v>
      </c>
    </row>
    <row r="35" spans="1:3" x14ac:dyDescent="0.25">
      <c r="B35" s="1" t="s">
        <v>3</v>
      </c>
      <c r="C35" s="12">
        <f>C34/C14</f>
        <v>16</v>
      </c>
    </row>
    <row r="36" spans="1:3" x14ac:dyDescent="0.25">
      <c r="B36" t="s">
        <v>27</v>
      </c>
      <c r="C36" s="12">
        <f>B5</f>
        <v>10</v>
      </c>
    </row>
    <row r="37" spans="1:3" x14ac:dyDescent="0.25">
      <c r="B37" s="1" t="s">
        <v>26</v>
      </c>
      <c r="C37" s="20">
        <f>C35/B4</f>
        <v>0.16</v>
      </c>
    </row>
    <row r="38" spans="1:3" x14ac:dyDescent="0.25">
      <c r="B38" s="1" t="s">
        <v>30</v>
      </c>
      <c r="C38" s="11"/>
    </row>
    <row r="39" spans="1:3" x14ac:dyDescent="0.25">
      <c r="B39" s="1"/>
      <c r="C39" s="11"/>
    </row>
    <row r="40" spans="1:3" x14ac:dyDescent="0.25">
      <c r="A40" t="s">
        <v>32</v>
      </c>
    </row>
    <row r="41" spans="1:3" x14ac:dyDescent="0.25">
      <c r="A41" s="1" t="s">
        <v>28</v>
      </c>
      <c r="B41" s="13">
        <f>(C34/C37)</f>
        <v>50000000</v>
      </c>
    </row>
    <row r="42" spans="1:3" x14ac:dyDescent="0.25">
      <c r="A42" s="1" t="s">
        <v>33</v>
      </c>
      <c r="B42" s="22">
        <f>B29/A25</f>
        <v>1</v>
      </c>
    </row>
    <row r="43" spans="1:3" x14ac:dyDescent="0.25">
      <c r="A43" s="1" t="s">
        <v>34</v>
      </c>
      <c r="B43" s="23">
        <f>(B41*C37+B29*C30)/A21</f>
        <v>0.1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wkolb</dc:creator>
  <cp:lastModifiedBy>wkolb</cp:lastModifiedBy>
  <cp:lastPrinted>2019-05-25T10:09:23Z</cp:lastPrinted>
  <dcterms:created xsi:type="dcterms:W3CDTF">2019-05-22T13:55:03Z</dcterms:created>
  <dcterms:modified xsi:type="dcterms:W3CDTF">2019-05-25T11:03:47Z</dcterms:modified>
</cp:coreProperties>
</file>